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360" yWindow="15" windowWidth="20955" windowHeight="972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92" i="1" l="1"/>
  <c r="H92" i="1"/>
  <c r="H97" i="1" s="1"/>
  <c r="H131" i="1" s="1"/>
  <c r="I92" i="1"/>
  <c r="J92" i="1"/>
  <c r="J97" i="1" s="1"/>
  <c r="E92" i="1"/>
  <c r="F92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H467" i="1" s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I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G13" i="1"/>
  <c r="F13" i="1"/>
  <c r="F47" i="1" s="1"/>
  <c r="H47" i="1" l="1"/>
  <c r="I89" i="1"/>
  <c r="F131" i="1"/>
  <c r="J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594" i="1" l="1"/>
  <c r="J594" i="1"/>
  <c r="I594" i="1"/>
  <c r="G594" i="1"/>
  <c r="H594" i="1"/>
  <c r="L573" i="1"/>
  <c r="L578" i="1"/>
  <c r="L74" i="1"/>
  <c r="L69" i="1"/>
  <c r="L593" i="1"/>
  <c r="L563" i="1"/>
  <c r="L521" i="1"/>
  <c r="L551" i="1"/>
  <c r="L185" i="1"/>
  <c r="L215" i="1"/>
  <c r="L298" i="1"/>
  <c r="L173" i="1"/>
  <c r="L143" i="1"/>
  <c r="L89" i="1"/>
  <c r="L59" i="1"/>
  <c r="L257" i="1"/>
  <c r="L227" i="1"/>
  <c r="L81" i="1"/>
  <c r="L509" i="1"/>
  <c r="L479" i="1"/>
  <c r="L158" i="1"/>
  <c r="L153" i="1"/>
  <c r="L101" i="1"/>
  <c r="L131" i="1"/>
  <c r="L363" i="1"/>
  <c r="L368" i="1"/>
  <c r="L200" i="1"/>
  <c r="L195" i="1"/>
  <c r="L452" i="1"/>
  <c r="L447" i="1"/>
  <c r="L333" i="1"/>
  <c r="L592" i="1"/>
  <c r="L237" i="1"/>
  <c r="L242" i="1"/>
  <c r="L214" i="1"/>
  <c r="L165" i="1"/>
  <c r="L501" i="1"/>
  <c r="L249" i="1"/>
  <c r="L531" i="1"/>
  <c r="L536" i="1"/>
  <c r="L39" i="1"/>
  <c r="L494" i="1"/>
  <c r="L489" i="1"/>
  <c r="L405" i="1"/>
  <c r="L410" i="1"/>
  <c r="L585" i="1"/>
  <c r="L291" i="1"/>
  <c r="L395" i="1"/>
  <c r="L425" i="1"/>
  <c r="L466" i="1"/>
  <c r="L375" i="1"/>
  <c r="L543" i="1"/>
  <c r="L340" i="1"/>
  <c r="L123" i="1"/>
  <c r="L383" i="1"/>
  <c r="L353" i="1"/>
  <c r="L116" i="1"/>
  <c r="L111" i="1"/>
  <c r="L27" i="1"/>
  <c r="L32" i="1"/>
  <c r="L256" i="1"/>
  <c r="L17" i="1"/>
  <c r="L47" i="1"/>
  <c r="L594" i="1"/>
  <c r="L424" i="1"/>
  <c r="L299" i="1"/>
  <c r="L269" i="1"/>
  <c r="L508" i="1"/>
  <c r="L341" i="1"/>
  <c r="L311" i="1"/>
  <c r="L321" i="1"/>
  <c r="L326" i="1"/>
  <c r="L172" i="1"/>
  <c r="L130" i="1"/>
  <c r="L284" i="1"/>
  <c r="L279" i="1"/>
  <c r="L382" i="1"/>
  <c r="L417" i="1"/>
  <c r="L88" i="1"/>
  <c r="L437" i="1"/>
  <c r="L467" i="1"/>
  <c r="L550" i="1"/>
  <c r="L459" i="1"/>
  <c r="L46" i="1"/>
  <c r="L207" i="1"/>
</calcChain>
</file>

<file path=xl/sharedStrings.xml><?xml version="1.0" encoding="utf-8"?>
<sst xmlns="http://schemas.openxmlformats.org/spreadsheetml/2006/main" count="575" uniqueCount="82">
  <si>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</si>
  <si>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</si>
  <si>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</si>
  <si>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</si>
  <si>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</si>
  <si>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</si>
  <si>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</si>
  <si>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</si>
  <si>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</si>
  <si>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</si>
  <si>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</si>
  <si>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</si>
  <si>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</si>
  <si>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</si>
  <si>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</si>
  <si>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</si>
  <si>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</si>
  <si>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</si>
  <si>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</si>
  <si>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</si>
  <si>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</si>
  <si>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</si>
  <si>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</si>
  <si>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</si>
  <si>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</si>
  <si>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</si>
  <si>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</si>
  <si>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</si>
  <si>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</si>
  <si>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</si>
  <si>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</si>
  <si>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</si>
  <si>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</si>
  <si>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</si>
  <si>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</si>
  <si>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</si>
  <si>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</si>
  <si>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</si>
  <si>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</si>
  <si>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</si>
  <si>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</si>
  <si>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</si>
  <si>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</si>
  <si>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</si>
  <si>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</si>
  <si>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"Панинская ООШ"</t>
  </si>
  <si>
    <t>Макаронные изделия отварные с маслом, Рыба тушеная в томате с овощами</t>
  </si>
  <si>
    <t>Чай с лимоном исдоба обыкновенная</t>
  </si>
  <si>
    <t>Овощи натуральные свежие (огурцы)</t>
  </si>
  <si>
    <t>Хлеб ржаной, Хлеб пшеничный</t>
  </si>
  <si>
    <t>пр</t>
  </si>
  <si>
    <t>Фрукт</t>
  </si>
  <si>
    <t>Каша гречневая  рассыпчатая, птица тушеная</t>
  </si>
  <si>
    <t>302, 301</t>
  </si>
  <si>
    <t>Напиток из плодов шиповника  (с сахаром)</t>
  </si>
  <si>
    <t>Хлеб ржаной, хлеб пшеничный</t>
  </si>
  <si>
    <t>Салат из белокочанной капусты с морковью</t>
  </si>
  <si>
    <t>Каша вязкая  молочная (рисовая) с солью и маслом</t>
  </si>
  <si>
    <t>Хлеб пшеничный с сыром</t>
  </si>
  <si>
    <t>пр, 15</t>
  </si>
  <si>
    <t>фрукт</t>
  </si>
  <si>
    <t>Плов из курицы со сливочным маслом</t>
  </si>
  <si>
    <t>Кофейный напиток с молоком (с сахаром)</t>
  </si>
  <si>
    <t>Хлеб пшеничный, хлеб ржаной</t>
  </si>
  <si>
    <t>Овощи натуральные свежие  (помидоры)</t>
  </si>
  <si>
    <t>Каша жидкая молочная из манной крупы с маслом</t>
  </si>
  <si>
    <t>Чай (с сахаром и лимоном) и сдоба обыкновенная</t>
  </si>
  <si>
    <t>377, пр</t>
  </si>
  <si>
    <t>картофельное пюре, котлета "Рубатка"</t>
  </si>
  <si>
    <t>сок, сдоба обыкновенная</t>
  </si>
  <si>
    <t>Каша гречневая рассыпчатая с бифстрогонами</t>
  </si>
  <si>
    <t>Компот</t>
  </si>
  <si>
    <t>Каша жидкая  молочная (рисовая) с солью и маслом, яйцо куриное свареное вкрутую</t>
  </si>
  <si>
    <t>Чай с лимоном и сдоба обыкновенная</t>
  </si>
  <si>
    <t>Хлеб пшеничный</t>
  </si>
  <si>
    <t>Макаронные изделия отварные с маслом, Котлета "Рубатка"</t>
  </si>
  <si>
    <t>Какао с молоком</t>
  </si>
  <si>
    <t>Хлеб ржаной, пшеничный с сыром</t>
  </si>
  <si>
    <t>Чай (с сахаром) и сдоба обыкновенная</t>
  </si>
  <si>
    <t>директор</t>
  </si>
  <si>
    <t>Щербакова Е.В.</t>
  </si>
  <si>
    <t>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</si>
</sst>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\Desktop\&#1055;&#1080;&#1090;&#1072;&#1085;&#1080;&#1077;\2023-10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D5" t="str">
            <v>Компот из смеси сухофруктов (с сахаром) и сдоба обыкновенная</v>
          </cell>
          <cell r="E5">
            <v>250</v>
          </cell>
          <cell r="G5">
            <v>264</v>
          </cell>
          <cell r="H5">
            <v>4.54</v>
          </cell>
          <cell r="I5">
            <v>2.36</v>
          </cell>
          <cell r="J5">
            <v>55.6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44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45</v>
      </c>
      <c r="D1" s="71"/>
      <c r="E1" s="71"/>
      <c r="F1" s="13" t="s">
        <v>16</v>
      </c>
      <c r="G1" s="2" t="s">
        <v>17</v>
      </c>
      <c r="H1" s="72" t="s">
        <v>79</v>
      </c>
      <c r="I1" s="72"/>
      <c r="J1" s="72"/>
      <c r="K1" s="72"/>
    </row>
    <row r="2" spans="1:12" ht="18" x14ac:dyDescent="0.2">
      <c r="A2" s="43" t="s">
        <v>6</v>
      </c>
      <c r="C2" s="2"/>
      <c r="G2" s="2" t="s">
        <v>18</v>
      </c>
      <c r="H2" s="72" t="s">
        <v>80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 t="s">
        <v>81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46</v>
      </c>
      <c r="F6" s="59">
        <v>200</v>
      </c>
      <c r="G6" s="59">
        <v>273.45</v>
      </c>
      <c r="H6" s="59">
        <v>21</v>
      </c>
      <c r="I6" s="59">
        <v>9</v>
      </c>
      <c r="J6" s="60">
        <v>30</v>
      </c>
      <c r="K6" s="49">
        <v>309.22899999999998</v>
      </c>
      <c r="L6" s="48">
        <v>19.670000000000002</v>
      </c>
    </row>
    <row r="7" spans="1:12" ht="15" x14ac:dyDescent="0.25">
      <c r="A7" s="25"/>
      <c r="B7" s="16"/>
      <c r="C7" s="11"/>
      <c r="D7" s="6"/>
      <c r="E7" s="61" t="s">
        <v>48</v>
      </c>
      <c r="F7" s="62">
        <v>50</v>
      </c>
      <c r="G7" s="62">
        <v>11</v>
      </c>
      <c r="H7" s="62">
        <v>1</v>
      </c>
      <c r="I7" s="62">
        <v>0</v>
      </c>
      <c r="J7" s="63">
        <v>2</v>
      </c>
      <c r="K7" s="52">
        <v>71</v>
      </c>
      <c r="L7" s="51">
        <v>4.2</v>
      </c>
    </row>
    <row r="8" spans="1:12" ht="15" x14ac:dyDescent="0.25">
      <c r="A8" s="25"/>
      <c r="B8" s="16"/>
      <c r="C8" s="11"/>
      <c r="D8" s="7" t="s">
        <v>22</v>
      </c>
      <c r="E8" s="61" t="s">
        <v>47</v>
      </c>
      <c r="F8" s="62">
        <v>250</v>
      </c>
      <c r="G8" s="62">
        <v>119</v>
      </c>
      <c r="H8" s="62">
        <v>4.01</v>
      </c>
      <c r="I8" s="62">
        <v>4</v>
      </c>
      <c r="J8" s="63">
        <v>18</v>
      </c>
      <c r="K8" s="52">
        <v>377.42099999999999</v>
      </c>
      <c r="L8" s="51">
        <v>21.81</v>
      </c>
    </row>
    <row r="9" spans="1:12" ht="15" x14ac:dyDescent="0.25">
      <c r="A9" s="25"/>
      <c r="B9" s="16"/>
      <c r="C9" s="11"/>
      <c r="D9" s="7" t="s">
        <v>23</v>
      </c>
      <c r="E9" s="61" t="s">
        <v>49</v>
      </c>
      <c r="F9" s="62">
        <v>58</v>
      </c>
      <c r="G9" s="62">
        <v>325.32</v>
      </c>
      <c r="H9" s="62">
        <v>14</v>
      </c>
      <c r="I9" s="62">
        <v>8</v>
      </c>
      <c r="J9" s="63">
        <v>48</v>
      </c>
      <c r="K9" s="52" t="s">
        <v>50</v>
      </c>
      <c r="L9" s="51">
        <v>4.58</v>
      </c>
    </row>
    <row r="10" spans="1:12" ht="15.75" thickBot="1" x14ac:dyDescent="0.3">
      <c r="A10" s="25"/>
      <c r="B10" s="16"/>
      <c r="C10" s="11"/>
      <c r="D10" s="7" t="s">
        <v>24</v>
      </c>
      <c r="E10" s="64" t="s">
        <v>51</v>
      </c>
      <c r="F10" s="65">
        <v>149</v>
      </c>
      <c r="G10" s="65">
        <v>66</v>
      </c>
      <c r="H10" s="65">
        <v>0</v>
      </c>
      <c r="I10" s="65">
        <v>0</v>
      </c>
      <c r="J10" s="66">
        <v>14</v>
      </c>
      <c r="K10" s="52">
        <v>149</v>
      </c>
      <c r="L10" s="51">
        <v>15.96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707</v>
      </c>
      <c r="G13" s="21">
        <f t="shared" ref="G13:J13" si="0">SUM(G6:G12)</f>
        <v>794.77</v>
      </c>
      <c r="H13" s="21">
        <f t="shared" si="0"/>
        <v>40.01</v>
      </c>
      <c r="I13" s="21">
        <f t="shared" si="0"/>
        <v>21</v>
      </c>
      <c r="J13" s="21">
        <f t="shared" si="0"/>
        <v>112</v>
      </c>
      <c r="K13" s="27"/>
      <c r="L13" s="21">
        <f t="shared" ref="L13" si="1">SUM(L6:L12)</f>
        <v>66.22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8" t="s">
        <v>4</v>
      </c>
      <c r="D47" s="69"/>
      <c r="E47" s="33"/>
      <c r="F47" s="34">
        <f>F13+F17+F27+F32+F39+F46</f>
        <v>707</v>
      </c>
      <c r="G47" s="34">
        <f t="shared" ref="G47:J47" si="7">G13+G17+G27+G32+G39+G46</f>
        <v>794.77</v>
      </c>
      <c r="H47" s="34">
        <f t="shared" si="7"/>
        <v>40.01</v>
      </c>
      <c r="I47" s="34">
        <f t="shared" si="7"/>
        <v>21</v>
      </c>
      <c r="J47" s="34">
        <f t="shared" si="7"/>
        <v>112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8" t="s">
        <v>52</v>
      </c>
      <c r="F48" s="59">
        <v>200</v>
      </c>
      <c r="G48" s="59">
        <v>420</v>
      </c>
      <c r="H48" s="59">
        <v>18</v>
      </c>
      <c r="I48" s="59">
        <v>23</v>
      </c>
      <c r="J48" s="60">
        <v>46</v>
      </c>
      <c r="K48" s="49" t="s">
        <v>53</v>
      </c>
      <c r="L48" s="48">
        <v>35.1</v>
      </c>
    </row>
    <row r="49" spans="1:12" ht="15" x14ac:dyDescent="0.25">
      <c r="A49" s="15"/>
      <c r="B49" s="16"/>
      <c r="C49" s="11"/>
      <c r="D49" s="6"/>
      <c r="E49" s="61" t="s">
        <v>56</v>
      </c>
      <c r="F49" s="62">
        <v>50</v>
      </c>
      <c r="G49" s="62">
        <v>11</v>
      </c>
      <c r="H49" s="62">
        <v>1</v>
      </c>
      <c r="I49" s="62">
        <v>0</v>
      </c>
      <c r="J49" s="63">
        <v>2</v>
      </c>
      <c r="K49" s="52">
        <v>71</v>
      </c>
      <c r="L49" s="51">
        <v>3.76</v>
      </c>
    </row>
    <row r="50" spans="1:12" ht="15" x14ac:dyDescent="0.25">
      <c r="A50" s="15"/>
      <c r="B50" s="16"/>
      <c r="C50" s="11"/>
      <c r="D50" s="7" t="s">
        <v>22</v>
      </c>
      <c r="E50" s="61" t="s">
        <v>54</v>
      </c>
      <c r="F50" s="62">
        <v>250</v>
      </c>
      <c r="G50" s="62">
        <v>88</v>
      </c>
      <c r="H50" s="62">
        <v>1</v>
      </c>
      <c r="I50" s="62">
        <v>0</v>
      </c>
      <c r="J50" s="63">
        <v>21</v>
      </c>
      <c r="K50" s="52">
        <v>388</v>
      </c>
      <c r="L50" s="51">
        <v>3.38</v>
      </c>
    </row>
    <row r="51" spans="1:12" ht="15" x14ac:dyDescent="0.25">
      <c r="A51" s="15"/>
      <c r="B51" s="16"/>
      <c r="C51" s="11"/>
      <c r="D51" s="7" t="s">
        <v>23</v>
      </c>
      <c r="E51" s="61" t="s">
        <v>55</v>
      </c>
      <c r="F51" s="62">
        <v>38</v>
      </c>
      <c r="G51" s="62">
        <v>325.32</v>
      </c>
      <c r="H51" s="62">
        <v>14</v>
      </c>
      <c r="I51" s="62">
        <v>8</v>
      </c>
      <c r="J51" s="63">
        <v>48</v>
      </c>
      <c r="K51" s="52" t="s">
        <v>50</v>
      </c>
      <c r="L51" s="51">
        <v>4.58</v>
      </c>
    </row>
    <row r="52" spans="1:12" ht="15.75" thickBot="1" x14ac:dyDescent="0.3">
      <c r="A52" s="15"/>
      <c r="B52" s="16"/>
      <c r="C52" s="11"/>
      <c r="D52" s="7" t="s">
        <v>24</v>
      </c>
      <c r="E52" s="64" t="s">
        <v>51</v>
      </c>
      <c r="F52" s="65">
        <v>120</v>
      </c>
      <c r="G52" s="65">
        <v>53</v>
      </c>
      <c r="H52" s="65">
        <v>0.84</v>
      </c>
      <c r="I52" s="65">
        <v>1</v>
      </c>
      <c r="J52" s="66">
        <v>10</v>
      </c>
      <c r="K52" s="52">
        <v>338</v>
      </c>
      <c r="L52" s="51">
        <v>19.399999999999999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658</v>
      </c>
      <c r="G55" s="21">
        <f t="shared" ref="G55" si="8">SUM(G48:G54)</f>
        <v>897.31999999999994</v>
      </c>
      <c r="H55" s="21">
        <f t="shared" ref="H55" si="9">SUM(H48:H54)</f>
        <v>34.840000000000003</v>
      </c>
      <c r="I55" s="21">
        <f t="shared" ref="I55" si="10">SUM(I48:I54)</f>
        <v>32</v>
      </c>
      <c r="J55" s="21">
        <f t="shared" ref="J55" si="11">SUM(J48:J54)</f>
        <v>127</v>
      </c>
      <c r="K55" s="27"/>
      <c r="L55" s="21">
        <f t="shared" ref="L55:L97" si="12">SUM(L48:L54)</f>
        <v>66.22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8" t="s">
        <v>4</v>
      </c>
      <c r="D89" s="69"/>
      <c r="E89" s="33"/>
      <c r="F89" s="34">
        <f>F55+F59+F69+F74+F81+F88</f>
        <v>658</v>
      </c>
      <c r="G89" s="34">
        <f t="shared" ref="G89" si="38">G55+G59+G69+G74+G81+G88</f>
        <v>897.31999999999994</v>
      </c>
      <c r="H89" s="34">
        <f t="shared" ref="H89" si="39">H55+H59+H69+H74+H81+H88</f>
        <v>34.840000000000003</v>
      </c>
      <c r="I89" s="34">
        <f t="shared" ref="I89" si="40">I55+I59+I69+I74+I81+I88</f>
        <v>32</v>
      </c>
      <c r="J89" s="34">
        <f t="shared" ref="J89" si="41">J55+J59+J69+J74+J81+J88</f>
        <v>127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8" t="s">
        <v>57</v>
      </c>
      <c r="F90" s="59">
        <v>200</v>
      </c>
      <c r="G90" s="59">
        <v>245</v>
      </c>
      <c r="H90" s="59">
        <v>4.97</v>
      </c>
      <c r="I90" s="59">
        <v>10.49</v>
      </c>
      <c r="J90" s="60">
        <v>32.619999999999997</v>
      </c>
      <c r="K90" s="49">
        <v>182</v>
      </c>
      <c r="L90" s="48">
        <v>15.1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25.5" x14ac:dyDescent="0.25">
      <c r="A92" s="25"/>
      <c r="B92" s="16"/>
      <c r="C92" s="11"/>
      <c r="D92" s="7" t="s">
        <v>22</v>
      </c>
      <c r="E92" s="50" t="str">
        <f>'[1]1'!D5</f>
        <v>Компот из смеси сухофруктов (с сахаром) и сдоба обыкновенная</v>
      </c>
      <c r="F92" s="51">
        <f>'[1]1'!E5</f>
        <v>250</v>
      </c>
      <c r="G92" s="67">
        <f>'[1]1'!G5</f>
        <v>264</v>
      </c>
      <c r="H92" s="67">
        <f>'[1]1'!H5</f>
        <v>4.54</v>
      </c>
      <c r="I92" s="67">
        <f>'[1]1'!I5</f>
        <v>2.36</v>
      </c>
      <c r="J92" s="67">
        <f>'[1]1'!J5</f>
        <v>55.6</v>
      </c>
      <c r="K92" s="52">
        <v>349.42099999999999</v>
      </c>
      <c r="L92" s="51">
        <v>21.81</v>
      </c>
    </row>
    <row r="93" spans="1:12" ht="15" x14ac:dyDescent="0.25">
      <c r="A93" s="25"/>
      <c r="B93" s="16"/>
      <c r="C93" s="11"/>
      <c r="D93" s="7" t="s">
        <v>23</v>
      </c>
      <c r="E93" s="61" t="s">
        <v>58</v>
      </c>
      <c r="F93" s="62">
        <v>51</v>
      </c>
      <c r="G93" s="62">
        <v>142.41999999999999</v>
      </c>
      <c r="H93" s="62">
        <v>6.45</v>
      </c>
      <c r="I93" s="62">
        <v>5.04</v>
      </c>
      <c r="J93" s="63">
        <v>16.55</v>
      </c>
      <c r="K93" s="52" t="s">
        <v>59</v>
      </c>
      <c r="L93" s="51">
        <v>12.52</v>
      </c>
    </row>
    <row r="94" spans="1:12" ht="15.75" thickBot="1" x14ac:dyDescent="0.3">
      <c r="A94" s="25"/>
      <c r="B94" s="16"/>
      <c r="C94" s="11"/>
      <c r="D94" s="7" t="s">
        <v>24</v>
      </c>
      <c r="E94" s="64" t="s">
        <v>60</v>
      </c>
      <c r="F94" s="65">
        <v>120</v>
      </c>
      <c r="G94" s="65">
        <v>98.7</v>
      </c>
      <c r="H94" s="65">
        <v>0.84</v>
      </c>
      <c r="I94" s="65">
        <v>0.63</v>
      </c>
      <c r="J94" s="66">
        <v>21.63</v>
      </c>
      <c r="K94" s="52">
        <v>338</v>
      </c>
      <c r="L94" s="51">
        <v>16.79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621</v>
      </c>
      <c r="G97" s="21">
        <f t="shared" ref="G97" si="43">SUM(G90:G96)</f>
        <v>750.12</v>
      </c>
      <c r="H97" s="21">
        <f t="shared" ref="H97" si="44">SUM(H90:H96)</f>
        <v>16.8</v>
      </c>
      <c r="I97" s="21">
        <f t="shared" ref="I97" si="45">SUM(I90:I96)</f>
        <v>18.52</v>
      </c>
      <c r="J97" s="21">
        <f t="shared" ref="J97" si="46">SUM(J90:J96)</f>
        <v>126.39999999999999</v>
      </c>
      <c r="K97" s="27"/>
      <c r="L97" s="21">
        <f t="shared" si="12"/>
        <v>66.22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8" t="s">
        <v>4</v>
      </c>
      <c r="D131" s="69"/>
      <c r="E131" s="33"/>
      <c r="F131" s="34">
        <f>F97+F101+F111+F116+F123+F130</f>
        <v>621</v>
      </c>
      <c r="G131" s="34">
        <f t="shared" ref="G131" si="72">G97+G101+G111+G116+G123+G130</f>
        <v>750.12</v>
      </c>
      <c r="H131" s="34">
        <f t="shared" ref="H131" si="73">H97+H101+H111+H116+H123+H130</f>
        <v>16.8</v>
      </c>
      <c r="I131" s="34">
        <f t="shared" ref="I131" si="74">I97+I101+I111+I116+I123+I130</f>
        <v>18.52</v>
      </c>
      <c r="J131" s="34">
        <f t="shared" ref="J131" si="75">J97+J101+J111+J116+J123+J130</f>
        <v>126.39999999999999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8" t="s">
        <v>61</v>
      </c>
      <c r="F132" s="59">
        <v>175</v>
      </c>
      <c r="G132" s="59">
        <v>267.17</v>
      </c>
      <c r="H132" s="59">
        <v>14.83</v>
      </c>
      <c r="I132" s="59">
        <v>9.16</v>
      </c>
      <c r="J132" s="60">
        <v>31.27</v>
      </c>
      <c r="K132" s="49">
        <v>291</v>
      </c>
      <c r="L132" s="48">
        <v>29.97</v>
      </c>
    </row>
    <row r="133" spans="1:12" ht="15.75" thickBot="1" x14ac:dyDescent="0.3">
      <c r="A133" s="25"/>
      <c r="B133" s="16"/>
      <c r="C133" s="11"/>
      <c r="D133" s="6"/>
      <c r="E133" s="64" t="s">
        <v>64</v>
      </c>
      <c r="F133" s="65">
        <v>60</v>
      </c>
      <c r="G133" s="65">
        <v>8.8000000000000007</v>
      </c>
      <c r="H133" s="65">
        <v>0.44</v>
      </c>
      <c r="I133" s="65">
        <v>0.08</v>
      </c>
      <c r="J133" s="66">
        <v>1.52</v>
      </c>
      <c r="K133" s="52">
        <v>71</v>
      </c>
      <c r="L133" s="51">
        <v>5.77</v>
      </c>
    </row>
    <row r="134" spans="1:12" ht="15" x14ac:dyDescent="0.25">
      <c r="A134" s="25"/>
      <c r="B134" s="16"/>
      <c r="C134" s="11"/>
      <c r="D134" s="7" t="s">
        <v>22</v>
      </c>
      <c r="E134" s="61" t="s">
        <v>62</v>
      </c>
      <c r="F134" s="62">
        <v>200</v>
      </c>
      <c r="G134" s="62">
        <v>100.6</v>
      </c>
      <c r="H134" s="62">
        <v>3.17</v>
      </c>
      <c r="I134" s="62">
        <v>2.68</v>
      </c>
      <c r="J134" s="63">
        <v>15.9</v>
      </c>
      <c r="K134" s="52">
        <v>379</v>
      </c>
      <c r="L134" s="51">
        <v>3.15</v>
      </c>
    </row>
    <row r="135" spans="1:12" ht="15" x14ac:dyDescent="0.25">
      <c r="A135" s="25"/>
      <c r="B135" s="16"/>
      <c r="C135" s="11"/>
      <c r="D135" s="7" t="s">
        <v>23</v>
      </c>
      <c r="E135" s="61" t="s">
        <v>63</v>
      </c>
      <c r="F135" s="62">
        <v>76</v>
      </c>
      <c r="G135" s="62">
        <v>168.86</v>
      </c>
      <c r="H135" s="62">
        <v>5.55</v>
      </c>
      <c r="I135" s="62">
        <v>0.79</v>
      </c>
      <c r="J135" s="63">
        <v>38.22</v>
      </c>
      <c r="K135" s="52" t="s">
        <v>50</v>
      </c>
      <c r="L135" s="51">
        <v>6.13</v>
      </c>
    </row>
    <row r="136" spans="1:12" ht="15" x14ac:dyDescent="0.25">
      <c r="A136" s="25"/>
      <c r="B136" s="16"/>
      <c r="C136" s="11"/>
      <c r="D136" s="7" t="s">
        <v>24</v>
      </c>
      <c r="E136" s="61" t="s">
        <v>51</v>
      </c>
      <c r="F136" s="62">
        <v>150</v>
      </c>
      <c r="G136" s="62">
        <v>43.12</v>
      </c>
      <c r="H136" s="62">
        <v>0.36799999999999999</v>
      </c>
      <c r="I136" s="62">
        <v>0.36799999999999999</v>
      </c>
      <c r="J136" s="63">
        <v>9.016</v>
      </c>
      <c r="K136" s="52">
        <v>338</v>
      </c>
      <c r="L136" s="51">
        <v>21.2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661</v>
      </c>
      <c r="G139" s="21">
        <f t="shared" ref="G139" si="77">SUM(G132:G138)</f>
        <v>588.55000000000007</v>
      </c>
      <c r="H139" s="21">
        <f t="shared" ref="H139" si="78">SUM(H132:H138)</f>
        <v>24.357999999999997</v>
      </c>
      <c r="I139" s="21">
        <f t="shared" ref="I139" si="79">SUM(I132:I138)</f>
        <v>13.078000000000001</v>
      </c>
      <c r="J139" s="21">
        <f t="shared" ref="J139" si="80">SUM(J132:J138)</f>
        <v>95.926000000000002</v>
      </c>
      <c r="K139" s="27"/>
      <c r="L139" s="21">
        <f t="shared" ref="L139:L181" si="81">SUM(L132:L138)</f>
        <v>66.22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8" t="s">
        <v>4</v>
      </c>
      <c r="D173" s="69"/>
      <c r="E173" s="33"/>
      <c r="F173" s="34">
        <f>F139+F143+F153+F158+F165+F172</f>
        <v>661</v>
      </c>
      <c r="G173" s="34">
        <f t="shared" ref="G173" si="107">G139+G143+G153+G158+G165+G172</f>
        <v>588.55000000000007</v>
      </c>
      <c r="H173" s="34">
        <f t="shared" ref="H173" si="108">H139+H143+H153+H158+H165+H172</f>
        <v>24.357999999999997</v>
      </c>
      <c r="I173" s="34">
        <f t="shared" ref="I173" si="109">I139+I143+I153+I158+I165+I172</f>
        <v>13.078000000000001</v>
      </c>
      <c r="J173" s="34">
        <f t="shared" ref="J173" si="110">J139+J143+J153+J158+J165+J172</f>
        <v>95.926000000000002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8" t="s">
        <v>65</v>
      </c>
      <c r="F174" s="59">
        <v>200</v>
      </c>
      <c r="G174" s="59">
        <v>245</v>
      </c>
      <c r="H174" s="59">
        <v>5.96</v>
      </c>
      <c r="I174" s="59">
        <v>10.46</v>
      </c>
      <c r="J174" s="60">
        <v>31.61</v>
      </c>
      <c r="K174" s="49">
        <v>181</v>
      </c>
      <c r="L174" s="48">
        <v>10.17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61" t="s">
        <v>66</v>
      </c>
      <c r="F176" s="62">
        <v>250</v>
      </c>
      <c r="G176" s="62">
        <v>193</v>
      </c>
      <c r="H176" s="62">
        <v>4.01</v>
      </c>
      <c r="I176" s="62">
        <v>2.38</v>
      </c>
      <c r="J176" s="63">
        <v>38.700000000000003</v>
      </c>
      <c r="K176" s="52" t="s">
        <v>67</v>
      </c>
      <c r="L176" s="51">
        <v>21.6</v>
      </c>
    </row>
    <row r="177" spans="1:12" ht="15" x14ac:dyDescent="0.25">
      <c r="A177" s="25"/>
      <c r="B177" s="16"/>
      <c r="C177" s="11"/>
      <c r="D177" s="7" t="s">
        <v>23</v>
      </c>
      <c r="E177" s="61" t="s">
        <v>58</v>
      </c>
      <c r="F177" s="62">
        <v>58</v>
      </c>
      <c r="G177" s="62">
        <v>142.41999999999999</v>
      </c>
      <c r="H177" s="62">
        <v>6.45</v>
      </c>
      <c r="I177" s="62">
        <v>5.04</v>
      </c>
      <c r="J177" s="63">
        <v>16.55</v>
      </c>
      <c r="K177" s="52" t="s">
        <v>59</v>
      </c>
      <c r="L177" s="51">
        <v>15.68</v>
      </c>
    </row>
    <row r="178" spans="1:12" ht="15.75" thickBot="1" x14ac:dyDescent="0.3">
      <c r="A178" s="25"/>
      <c r="B178" s="16"/>
      <c r="C178" s="11"/>
      <c r="D178" s="7" t="s">
        <v>24</v>
      </c>
      <c r="E178" s="64" t="s">
        <v>51</v>
      </c>
      <c r="F178" s="65">
        <v>175</v>
      </c>
      <c r="G178" s="65">
        <v>75.2</v>
      </c>
      <c r="H178" s="65">
        <v>0.84</v>
      </c>
      <c r="I178" s="65">
        <v>0.63</v>
      </c>
      <c r="J178" s="66">
        <v>16</v>
      </c>
      <c r="K178" s="52">
        <v>338</v>
      </c>
      <c r="L178" s="51">
        <v>18.77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683</v>
      </c>
      <c r="G181" s="21">
        <f t="shared" ref="G181" si="112">SUM(G174:G180)</f>
        <v>655.62</v>
      </c>
      <c r="H181" s="21">
        <f t="shared" ref="H181" si="113">SUM(H174:H180)</f>
        <v>17.259999999999998</v>
      </c>
      <c r="I181" s="21">
        <f t="shared" ref="I181" si="114">SUM(I174:I180)</f>
        <v>18.509999999999998</v>
      </c>
      <c r="J181" s="21">
        <f t="shared" ref="J181" si="115">SUM(J174:J180)</f>
        <v>102.86</v>
      </c>
      <c r="K181" s="27"/>
      <c r="L181" s="21">
        <f t="shared" si="81"/>
        <v>66.22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ca="1">SUM(L208:L300)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8" t="s">
        <v>4</v>
      </c>
      <c r="D215" s="69"/>
      <c r="E215" s="33"/>
      <c r="F215" s="34">
        <f>F181+F185+F195+F200+F207+F214</f>
        <v>683</v>
      </c>
      <c r="G215" s="34">
        <f t="shared" ref="G215" si="140">G181+G185+G195+G200+G207+G214</f>
        <v>655.62</v>
      </c>
      <c r="H215" s="34">
        <f t="shared" ref="H215" si="141">H181+H185+H195+H200+H207+H214</f>
        <v>17.259999999999998</v>
      </c>
      <c r="I215" s="34">
        <f t="shared" ref="I215" si="142">I181+I185+I195+I200+I207+I214</f>
        <v>18.509999999999998</v>
      </c>
      <c r="J215" s="34">
        <f t="shared" ref="J215" si="143">J181+J185+J195+J200+J207+J214</f>
        <v>102.86</v>
      </c>
      <c r="K215" s="35"/>
      <c r="L215" s="34">
        <f t="shared" ref="L215" ca="1" si="144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5">SUM(G216:G222)</f>
        <v>0</v>
      </c>
      <c r="H223" s="21">
        <f t="shared" ref="H223" si="146">SUM(H216:H222)</f>
        <v>0</v>
      </c>
      <c r="I223" s="21">
        <f t="shared" ref="I223" si="147">SUM(I216:I222)</f>
        <v>0</v>
      </c>
      <c r="J223" s="21">
        <f t="shared" ref="J223" si="148">SUM(J216:J222)</f>
        <v>0</v>
      </c>
      <c r="K223" s="27"/>
      <c r="L223" s="21">
        <f t="shared" ref="L223:L265" si="149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0">SUM(G224:G226)</f>
        <v>0</v>
      </c>
      <c r="H227" s="21">
        <f t="shared" ref="H227" si="151">SUM(H224:H226)</f>
        <v>0</v>
      </c>
      <c r="I227" s="21">
        <f t="shared" ref="I227" si="152">SUM(I224:I226)</f>
        <v>0</v>
      </c>
      <c r="J227" s="21">
        <f t="shared" ref="J227" si="153">SUM(J224:J226)</f>
        <v>0</v>
      </c>
      <c r="K227" s="27"/>
      <c r="L227" s="21">
        <f t="shared" ref="L227" ca="1" si="154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5">SUM(G228:G236)</f>
        <v>0</v>
      </c>
      <c r="H237" s="21">
        <f t="shared" ref="H237" si="156">SUM(H228:H236)</f>
        <v>0</v>
      </c>
      <c r="I237" s="21">
        <f t="shared" ref="I237" si="157">SUM(I228:I236)</f>
        <v>0</v>
      </c>
      <c r="J237" s="21">
        <f t="shared" ref="J237" si="158">SUM(J228:J236)</f>
        <v>0</v>
      </c>
      <c r="K237" s="27"/>
      <c r="L237" s="21">
        <f t="shared" ref="L237" ca="1" si="15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0">SUM(G238:G241)</f>
        <v>0</v>
      </c>
      <c r="H242" s="21">
        <f t="shared" ref="H242" si="161">SUM(H238:H241)</f>
        <v>0</v>
      </c>
      <c r="I242" s="21">
        <f t="shared" ref="I242" si="162">SUM(I238:I241)</f>
        <v>0</v>
      </c>
      <c r="J242" s="21">
        <f t="shared" ref="J242" si="163">SUM(J238:J241)</f>
        <v>0</v>
      </c>
      <c r="K242" s="27"/>
      <c r="L242" s="21">
        <f t="shared" ref="L242" ca="1" si="164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5">SUM(G243:G248)</f>
        <v>0</v>
      </c>
      <c r="H249" s="21">
        <f t="shared" ref="H249" si="166">SUM(H243:H248)</f>
        <v>0</v>
      </c>
      <c r="I249" s="21">
        <f t="shared" ref="I249" si="167">SUM(I243:I248)</f>
        <v>0</v>
      </c>
      <c r="J249" s="21">
        <f t="shared" ref="J249" si="168">SUM(J243:J248)</f>
        <v>0</v>
      </c>
      <c r="K249" s="27"/>
      <c r="L249" s="21">
        <f t="shared" ref="L249" ca="1" si="169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0">SUM(G250:G255)</f>
        <v>0</v>
      </c>
      <c r="H256" s="21">
        <f t="shared" ref="H256" si="171">SUM(H250:H255)</f>
        <v>0</v>
      </c>
      <c r="I256" s="21">
        <f t="shared" ref="I256" si="172">SUM(I250:I255)</f>
        <v>0</v>
      </c>
      <c r="J256" s="21">
        <f t="shared" ref="J256" si="173">SUM(J250:J255)</f>
        <v>0</v>
      </c>
      <c r="K256" s="27"/>
      <c r="L256" s="21">
        <f ca="1">SUM(L250:L342)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8" t="s">
        <v>4</v>
      </c>
      <c r="D257" s="69"/>
      <c r="E257" s="33"/>
      <c r="F257" s="34">
        <f>F223+F227+F237+F242+F249+F256</f>
        <v>0</v>
      </c>
      <c r="G257" s="34">
        <f t="shared" ref="G257" si="174">G223+G227+G237+G242+G249+G256</f>
        <v>0</v>
      </c>
      <c r="H257" s="34">
        <f t="shared" ref="H257" si="175">H223+H227+H237+H242+H249+H256</f>
        <v>0</v>
      </c>
      <c r="I257" s="34">
        <f t="shared" ref="I257" si="176">I223+I227+I237+I242+I249+I256</f>
        <v>0</v>
      </c>
      <c r="J257" s="34">
        <f t="shared" ref="J257" si="177">J223+J227+J237+J242+J249+J256</f>
        <v>0</v>
      </c>
      <c r="K257" s="35"/>
      <c r="L257" s="34">
        <f t="shared" ref="L257" ca="1" si="178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9">SUM(G258:G264)</f>
        <v>0</v>
      </c>
      <c r="H265" s="21">
        <f t="shared" ref="H265" si="180">SUM(H258:H264)</f>
        <v>0</v>
      </c>
      <c r="I265" s="21">
        <f t="shared" ref="I265" si="181">SUM(I258:I264)</f>
        <v>0</v>
      </c>
      <c r="J265" s="21">
        <f t="shared" ref="J265" si="182">SUM(J258:J264)</f>
        <v>0</v>
      </c>
      <c r="K265" s="27"/>
      <c r="L265" s="21">
        <f t="shared" si="149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3">SUM(G266:G268)</f>
        <v>0</v>
      </c>
      <c r="H269" s="21">
        <f t="shared" ref="H269" si="184">SUM(H266:H268)</f>
        <v>0</v>
      </c>
      <c r="I269" s="21">
        <f t="shared" ref="I269" si="185">SUM(I266:I268)</f>
        <v>0</v>
      </c>
      <c r="J269" s="21">
        <f t="shared" ref="J269" si="186">SUM(J266:J268)</f>
        <v>0</v>
      </c>
      <c r="K269" s="27"/>
      <c r="L269" s="21">
        <f t="shared" ref="L269" ca="1" si="187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8">SUM(G270:G278)</f>
        <v>0</v>
      </c>
      <c r="H279" s="21">
        <f t="shared" ref="H279" si="189">SUM(H270:H278)</f>
        <v>0</v>
      </c>
      <c r="I279" s="21">
        <f t="shared" ref="I279" si="190">SUM(I270:I278)</f>
        <v>0</v>
      </c>
      <c r="J279" s="21">
        <f t="shared" ref="J279" si="191">SUM(J270:J278)</f>
        <v>0</v>
      </c>
      <c r="K279" s="27"/>
      <c r="L279" s="21">
        <f t="shared" ref="L279" ca="1" si="19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3">SUM(G280:G283)</f>
        <v>0</v>
      </c>
      <c r="H284" s="21">
        <f t="shared" ref="H284" si="194">SUM(H280:H283)</f>
        <v>0</v>
      </c>
      <c r="I284" s="21">
        <f t="shared" ref="I284" si="195">SUM(I280:I283)</f>
        <v>0</v>
      </c>
      <c r="J284" s="21">
        <f t="shared" ref="J284" si="196">SUM(J280:J283)</f>
        <v>0</v>
      </c>
      <c r="K284" s="27"/>
      <c r="L284" s="21">
        <f t="shared" ref="L284" ca="1" si="19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8">SUM(G285:G290)</f>
        <v>0</v>
      </c>
      <c r="H291" s="21">
        <f t="shared" ref="H291" si="199">SUM(H285:H290)</f>
        <v>0</v>
      </c>
      <c r="I291" s="21">
        <f t="shared" ref="I291" si="200">SUM(I285:I290)</f>
        <v>0</v>
      </c>
      <c r="J291" s="21">
        <f t="shared" ref="J291" si="201">SUM(J285:J290)</f>
        <v>0</v>
      </c>
      <c r="K291" s="27"/>
      <c r="L291" s="21">
        <f t="shared" ref="L291" ca="1" si="202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3">SUM(G292:G297)</f>
        <v>0</v>
      </c>
      <c r="H298" s="21">
        <f t="shared" ref="H298" si="204">SUM(H292:H297)</f>
        <v>0</v>
      </c>
      <c r="I298" s="21">
        <f t="shared" ref="I298" si="205">SUM(I292:I297)</f>
        <v>0</v>
      </c>
      <c r="J298" s="21">
        <f t="shared" ref="J298" si="206">SUM(J292:J297)</f>
        <v>0</v>
      </c>
      <c r="K298" s="27"/>
      <c r="L298" s="21">
        <f ca="1">SUM(L292:L384)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8" t="s">
        <v>4</v>
      </c>
      <c r="D299" s="69"/>
      <c r="E299" s="33"/>
      <c r="F299" s="34">
        <f>F265+F269+F279+F284+F291+F298</f>
        <v>0</v>
      </c>
      <c r="G299" s="34">
        <f t="shared" ref="G299" si="207">G265+G269+G279+G284+G291+G298</f>
        <v>0</v>
      </c>
      <c r="H299" s="34">
        <f t="shared" ref="H299" si="208">H265+H269+H279+H284+H291+H298</f>
        <v>0</v>
      </c>
      <c r="I299" s="34">
        <f t="shared" ref="I299" si="209">I265+I269+I279+I284+I291+I298</f>
        <v>0</v>
      </c>
      <c r="J299" s="34">
        <f t="shared" ref="J299" si="210">J265+J269+J279+J284+J291+J298</f>
        <v>0</v>
      </c>
      <c r="K299" s="35"/>
      <c r="L299" s="34">
        <f t="shared" ref="L299" ca="1" si="21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8" t="s">
        <v>68</v>
      </c>
      <c r="F300" s="59">
        <v>200</v>
      </c>
      <c r="G300" s="59">
        <v>273.45</v>
      </c>
      <c r="H300" s="59">
        <v>21</v>
      </c>
      <c r="I300" s="59">
        <v>9</v>
      </c>
      <c r="J300" s="60">
        <v>30</v>
      </c>
      <c r="K300" s="49">
        <v>302.30099999999999</v>
      </c>
      <c r="L300" s="48">
        <v>12.4</v>
      </c>
    </row>
    <row r="301" spans="1:12" ht="15" x14ac:dyDescent="0.25">
      <c r="A301" s="25"/>
      <c r="B301" s="16"/>
      <c r="C301" s="11"/>
      <c r="D301" s="6"/>
      <c r="E301" s="61" t="s">
        <v>56</v>
      </c>
      <c r="F301" s="62">
        <v>50</v>
      </c>
      <c r="G301" s="62">
        <v>11</v>
      </c>
      <c r="H301" s="62">
        <v>1</v>
      </c>
      <c r="I301" s="62">
        <v>0</v>
      </c>
      <c r="J301" s="63">
        <v>2</v>
      </c>
      <c r="K301" s="52">
        <v>71</v>
      </c>
      <c r="L301" s="51">
        <v>3.76</v>
      </c>
    </row>
    <row r="302" spans="1:12" ht="15" x14ac:dyDescent="0.25">
      <c r="A302" s="25"/>
      <c r="B302" s="16"/>
      <c r="C302" s="11"/>
      <c r="D302" s="7" t="s">
        <v>22</v>
      </c>
      <c r="E302" s="61" t="s">
        <v>69</v>
      </c>
      <c r="F302" s="62">
        <v>250</v>
      </c>
      <c r="G302" s="62">
        <v>264</v>
      </c>
      <c r="H302" s="62">
        <v>4.54</v>
      </c>
      <c r="I302" s="62">
        <v>2.36</v>
      </c>
      <c r="J302" s="63">
        <v>55.6</v>
      </c>
      <c r="K302" s="52">
        <v>388</v>
      </c>
      <c r="L302" s="51">
        <v>33.81</v>
      </c>
    </row>
    <row r="303" spans="1:12" ht="15" x14ac:dyDescent="0.25">
      <c r="A303" s="25"/>
      <c r="B303" s="16"/>
      <c r="C303" s="11"/>
      <c r="D303" s="7" t="s">
        <v>23</v>
      </c>
      <c r="E303" s="61" t="s">
        <v>63</v>
      </c>
      <c r="F303" s="62">
        <v>76</v>
      </c>
      <c r="G303" s="62">
        <v>168.86</v>
      </c>
      <c r="H303" s="62">
        <v>5.55</v>
      </c>
      <c r="I303" s="62">
        <v>0.79</v>
      </c>
      <c r="J303" s="63">
        <v>38.22</v>
      </c>
      <c r="K303" s="52" t="s">
        <v>50</v>
      </c>
      <c r="L303" s="51">
        <v>6.13</v>
      </c>
    </row>
    <row r="304" spans="1:12" ht="15.75" thickBot="1" x14ac:dyDescent="0.3">
      <c r="A304" s="25"/>
      <c r="B304" s="16"/>
      <c r="C304" s="11"/>
      <c r="D304" s="7" t="s">
        <v>24</v>
      </c>
      <c r="E304" s="64" t="s">
        <v>51</v>
      </c>
      <c r="F304" s="65">
        <v>110</v>
      </c>
      <c r="G304" s="65">
        <v>53</v>
      </c>
      <c r="H304" s="65">
        <v>0.84</v>
      </c>
      <c r="I304" s="65">
        <v>1</v>
      </c>
      <c r="J304" s="66">
        <v>10</v>
      </c>
      <c r="K304" s="52">
        <v>338</v>
      </c>
      <c r="L304" s="51">
        <v>10.119999999999999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686</v>
      </c>
      <c r="G307" s="21">
        <f>SUM(G300:G306)</f>
        <v>770.31000000000006</v>
      </c>
      <c r="H307" s="21">
        <f>SUM(H300:H306)</f>
        <v>32.93</v>
      </c>
      <c r="I307" s="21">
        <f>SUM(I300:I306)</f>
        <v>13.149999999999999</v>
      </c>
      <c r="J307" s="21">
        <f>SUM(J300:J306)</f>
        <v>135.82</v>
      </c>
      <c r="K307" s="27"/>
      <c r="L307" s="21">
        <f>SUM(L300:L306)</f>
        <v>66.22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2">SUM(G308:G310)</f>
        <v>0</v>
      </c>
      <c r="H311" s="21">
        <f t="shared" ref="H311" si="213">SUM(H308:H310)</f>
        <v>0</v>
      </c>
      <c r="I311" s="21">
        <f t="shared" ref="I311" si="214">SUM(I308:I310)</f>
        <v>0</v>
      </c>
      <c r="J311" s="21">
        <f t="shared" ref="J311" si="215">SUM(J308:J310)</f>
        <v>0</v>
      </c>
      <c r="K311" s="27"/>
      <c r="L311" s="21">
        <f t="shared" ref="L311" ca="1" si="216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7">SUM(G312:G320)</f>
        <v>0</v>
      </c>
      <c r="H321" s="21">
        <f t="shared" ref="H321" si="218">SUM(H312:H320)</f>
        <v>0</v>
      </c>
      <c r="I321" s="21">
        <f t="shared" ref="I321" si="219">SUM(I312:I320)</f>
        <v>0</v>
      </c>
      <c r="J321" s="21">
        <f t="shared" ref="J321" si="220">SUM(J312:J320)</f>
        <v>0</v>
      </c>
      <c r="K321" s="27"/>
      <c r="L321" s="21">
        <f t="shared" ref="L321" ca="1" si="22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2">SUM(G322:G325)</f>
        <v>0</v>
      </c>
      <c r="H326" s="21">
        <f t="shared" ref="H326" si="223">SUM(H322:H325)</f>
        <v>0</v>
      </c>
      <c r="I326" s="21">
        <f t="shared" ref="I326" si="224">SUM(I322:I325)</f>
        <v>0</v>
      </c>
      <c r="J326" s="21">
        <f t="shared" ref="J326" si="225">SUM(J322:J325)</f>
        <v>0</v>
      </c>
      <c r="K326" s="27"/>
      <c r="L326" s="21">
        <f t="shared" ref="L326" ca="1" si="226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7">SUM(G327:G332)</f>
        <v>0</v>
      </c>
      <c r="H333" s="21">
        <f t="shared" ref="H333" si="228">SUM(H327:H332)</f>
        <v>0</v>
      </c>
      <c r="I333" s="21">
        <f t="shared" ref="I333" si="229">SUM(I327:I332)</f>
        <v>0</v>
      </c>
      <c r="J333" s="21">
        <f t="shared" ref="J333" si="230">SUM(J327:J332)</f>
        <v>0</v>
      </c>
      <c r="K333" s="27"/>
      <c r="L333" s="21">
        <f t="shared" ref="L333" ca="1" si="23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2">SUM(G334:G339)</f>
        <v>0</v>
      </c>
      <c r="H340" s="21">
        <f t="shared" ref="H340" si="233">SUM(H334:H339)</f>
        <v>0</v>
      </c>
      <c r="I340" s="21">
        <f t="shared" ref="I340" si="234">SUM(I334:I339)</f>
        <v>0</v>
      </c>
      <c r="J340" s="21">
        <f t="shared" ref="J340" si="235">SUM(J334:J339)</f>
        <v>0</v>
      </c>
      <c r="K340" s="27"/>
      <c r="L340" s="21">
        <f ca="1">SUM(L334:L341)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8" t="s">
        <v>4</v>
      </c>
      <c r="D341" s="69"/>
      <c r="E341" s="33"/>
      <c r="F341" s="34">
        <f>F307+F311+F321+F326+F333+F340</f>
        <v>686</v>
      </c>
      <c r="G341" s="34">
        <f t="shared" ref="G341" si="236">G307+G311+G321+G326+G333+G340</f>
        <v>770.31000000000006</v>
      </c>
      <c r="H341" s="34">
        <f t="shared" ref="H341" si="237">H307+H311+H321+H326+H333+H340</f>
        <v>32.93</v>
      </c>
      <c r="I341" s="34">
        <f t="shared" ref="I341" si="238">I307+I311+I321+I326+I333+I340</f>
        <v>13.149999999999999</v>
      </c>
      <c r="J341" s="34">
        <f t="shared" ref="J341" si="239">J307+J311+J321+J326+J333+J340</f>
        <v>135.82</v>
      </c>
      <c r="K341" s="35"/>
      <c r="L341" s="34">
        <f t="shared" ref="L341" ca="1" si="240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8" t="s">
        <v>70</v>
      </c>
      <c r="F342" s="59">
        <v>150</v>
      </c>
      <c r="G342" s="59">
        <v>419.75</v>
      </c>
      <c r="H342" s="59">
        <v>18</v>
      </c>
      <c r="I342" s="59">
        <v>23</v>
      </c>
      <c r="J342" s="60">
        <v>46</v>
      </c>
      <c r="K342" s="49">
        <v>303.17200000000003</v>
      </c>
      <c r="L342" s="48">
        <v>35.770000000000003</v>
      </c>
    </row>
    <row r="343" spans="1:12" ht="15" x14ac:dyDescent="0.25">
      <c r="A343" s="15"/>
      <c r="B343" s="16"/>
      <c r="C343" s="11"/>
      <c r="D343" s="6"/>
      <c r="E343" s="61" t="s">
        <v>48</v>
      </c>
      <c r="F343" s="62">
        <v>50</v>
      </c>
      <c r="G343" s="62">
        <v>13.2</v>
      </c>
      <c r="H343" s="62">
        <v>1</v>
      </c>
      <c r="I343" s="62">
        <v>0</v>
      </c>
      <c r="J343" s="63">
        <v>2</v>
      </c>
      <c r="K343" s="52">
        <v>71</v>
      </c>
      <c r="L343" s="51">
        <v>5.5</v>
      </c>
    </row>
    <row r="344" spans="1:12" ht="15" x14ac:dyDescent="0.25">
      <c r="A344" s="15"/>
      <c r="B344" s="16"/>
      <c r="C344" s="11"/>
      <c r="D344" s="7" t="s">
        <v>22</v>
      </c>
      <c r="E344" s="61" t="s">
        <v>71</v>
      </c>
      <c r="F344" s="62">
        <v>250</v>
      </c>
      <c r="G344" s="62">
        <v>223.8</v>
      </c>
      <c r="H344" s="62">
        <v>5</v>
      </c>
      <c r="I344" s="62">
        <v>2.38</v>
      </c>
      <c r="J344" s="63">
        <v>44</v>
      </c>
      <c r="K344" s="52">
        <v>349</v>
      </c>
      <c r="L344" s="51">
        <v>2.5499999999999998</v>
      </c>
    </row>
    <row r="345" spans="1:12" ht="15" x14ac:dyDescent="0.25">
      <c r="A345" s="15"/>
      <c r="B345" s="16"/>
      <c r="C345" s="11"/>
      <c r="D345" s="7" t="s">
        <v>23</v>
      </c>
      <c r="E345" s="61" t="s">
        <v>63</v>
      </c>
      <c r="F345" s="62">
        <v>76</v>
      </c>
      <c r="G345" s="62">
        <v>169</v>
      </c>
      <c r="H345" s="62">
        <v>6</v>
      </c>
      <c r="I345" s="62">
        <v>1</v>
      </c>
      <c r="J345" s="63">
        <v>38</v>
      </c>
      <c r="K345" s="52" t="s">
        <v>50</v>
      </c>
      <c r="L345" s="51">
        <v>6.13</v>
      </c>
    </row>
    <row r="346" spans="1:12" ht="15.75" thickBot="1" x14ac:dyDescent="0.3">
      <c r="A346" s="15"/>
      <c r="B346" s="16"/>
      <c r="C346" s="11"/>
      <c r="D346" s="7" t="s">
        <v>24</v>
      </c>
      <c r="E346" s="64" t="s">
        <v>51</v>
      </c>
      <c r="F346" s="65">
        <v>150</v>
      </c>
      <c r="G346" s="65">
        <v>47</v>
      </c>
      <c r="H346" s="65">
        <v>0</v>
      </c>
      <c r="I346" s="65">
        <v>0</v>
      </c>
      <c r="J346" s="66">
        <v>10</v>
      </c>
      <c r="K346" s="52">
        <v>338</v>
      </c>
      <c r="L346" s="51">
        <v>16.27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676</v>
      </c>
      <c r="G349" s="21">
        <f>SUM(G342:G348)</f>
        <v>872.75</v>
      </c>
      <c r="H349" s="21">
        <f>SUM(H342:H348)</f>
        <v>30</v>
      </c>
      <c r="I349" s="21">
        <f>SUM(I342:I348)</f>
        <v>26.38</v>
      </c>
      <c r="J349" s="21">
        <f>SUM(J342:J348)</f>
        <v>140</v>
      </c>
      <c r="K349" s="27"/>
      <c r="L349" s="21">
        <f>SUM(L342:L348)</f>
        <v>66.22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1">SUM(G350:G352)</f>
        <v>0</v>
      </c>
      <c r="H353" s="21">
        <f t="shared" ref="H353" si="242">SUM(H350:H352)</f>
        <v>0</v>
      </c>
      <c r="I353" s="21">
        <f t="shared" ref="I353" si="243">SUM(I350:I352)</f>
        <v>0</v>
      </c>
      <c r="J353" s="21">
        <f t="shared" ref="J353" si="244">SUM(J350:J352)</f>
        <v>0</v>
      </c>
      <c r="K353" s="27"/>
      <c r="L353" s="21">
        <f t="shared" ref="L353" ca="1" si="245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46">SUM(G354:G362)</f>
        <v>0</v>
      </c>
      <c r="H363" s="21">
        <f t="shared" ref="H363" si="247">SUM(H354:H362)</f>
        <v>0</v>
      </c>
      <c r="I363" s="21">
        <f t="shared" ref="I363" si="248">SUM(I354:I362)</f>
        <v>0</v>
      </c>
      <c r="J363" s="21">
        <f t="shared" ref="J363" si="249">SUM(J354:J362)</f>
        <v>0</v>
      </c>
      <c r="K363" s="27"/>
      <c r="L363" s="21">
        <f t="shared" ref="L363" ca="1" si="250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1">SUM(G364:G367)</f>
        <v>0</v>
      </c>
      <c r="H368" s="21">
        <f t="shared" ref="H368" si="252">SUM(H364:H367)</f>
        <v>0</v>
      </c>
      <c r="I368" s="21">
        <f t="shared" ref="I368" si="253">SUM(I364:I367)</f>
        <v>0</v>
      </c>
      <c r="J368" s="21">
        <f t="shared" ref="J368" si="254">SUM(J364:J367)</f>
        <v>0</v>
      </c>
      <c r="K368" s="27"/>
      <c r="L368" s="21">
        <f t="shared" ref="L368" ca="1" si="255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ca="1">SUM(L376:L383)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8" t="s">
        <v>4</v>
      </c>
      <c r="D383" s="69"/>
      <c r="E383" s="33"/>
      <c r="F383" s="34">
        <f>F349+F353+F363+F368+F375+F382</f>
        <v>676</v>
      </c>
      <c r="G383" s="34">
        <f t="shared" ref="G383" si="265">G349+G353+G363+G368+G375+G382</f>
        <v>872.75</v>
      </c>
      <c r="H383" s="34">
        <f t="shared" ref="H383" si="266">H349+H353+H363+H368+H375+H382</f>
        <v>30</v>
      </c>
      <c r="I383" s="34">
        <f t="shared" ref="I383" si="267">I349+I353+I363+I368+I375+I382</f>
        <v>26.38</v>
      </c>
      <c r="J383" s="34">
        <f t="shared" ref="J383" si="268">J349+J353+J363+J368+J375+J382</f>
        <v>140</v>
      </c>
      <c r="K383" s="35"/>
      <c r="L383" s="34">
        <f t="shared" ref="L383" ca="1" si="269">L349+L353+L363+L368+L375+L382</f>
        <v>0</v>
      </c>
    </row>
    <row r="384" spans="1:12" ht="30" x14ac:dyDescent="0.25">
      <c r="A384" s="22">
        <v>2</v>
      </c>
      <c r="B384" s="23">
        <v>3</v>
      </c>
      <c r="C384" s="24" t="s">
        <v>20</v>
      </c>
      <c r="D384" s="5" t="s">
        <v>21</v>
      </c>
      <c r="E384" s="58" t="s">
        <v>72</v>
      </c>
      <c r="F384" s="59">
        <v>240</v>
      </c>
      <c r="G384" s="59">
        <v>245</v>
      </c>
      <c r="H384" s="59">
        <v>4.97</v>
      </c>
      <c r="I384" s="59">
        <v>10.49</v>
      </c>
      <c r="J384" s="60">
        <v>32.619999999999997</v>
      </c>
      <c r="K384" s="49">
        <v>182.209</v>
      </c>
      <c r="L384" s="48">
        <v>22.1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61" t="s">
        <v>73</v>
      </c>
      <c r="F386" s="62">
        <v>250</v>
      </c>
      <c r="G386" s="62">
        <v>264</v>
      </c>
      <c r="H386" s="62">
        <v>4.54</v>
      </c>
      <c r="I386" s="62">
        <v>2.36</v>
      </c>
      <c r="J386" s="63">
        <v>55.6</v>
      </c>
      <c r="K386" s="52">
        <v>377.42099999999999</v>
      </c>
      <c r="L386" s="51">
        <v>21.81</v>
      </c>
    </row>
    <row r="387" spans="1:12" ht="15" x14ac:dyDescent="0.25">
      <c r="A387" s="25"/>
      <c r="B387" s="16"/>
      <c r="C387" s="11"/>
      <c r="D387" s="7" t="s">
        <v>23</v>
      </c>
      <c r="E387" s="61" t="s">
        <v>74</v>
      </c>
      <c r="F387" s="62">
        <v>35</v>
      </c>
      <c r="G387" s="62">
        <v>52</v>
      </c>
      <c r="H387" s="62">
        <v>6.45</v>
      </c>
      <c r="I387" s="62">
        <v>5.04</v>
      </c>
      <c r="J387" s="63">
        <v>15</v>
      </c>
      <c r="K387" s="52" t="s">
        <v>59</v>
      </c>
      <c r="L387" s="51">
        <v>4</v>
      </c>
    </row>
    <row r="388" spans="1:12" ht="15.75" thickBot="1" x14ac:dyDescent="0.3">
      <c r="A388" s="25"/>
      <c r="B388" s="16"/>
      <c r="C388" s="11"/>
      <c r="D388" s="7" t="s">
        <v>24</v>
      </c>
      <c r="E388" s="64" t="s">
        <v>60</v>
      </c>
      <c r="F388" s="65">
        <v>190</v>
      </c>
      <c r="G388" s="65">
        <v>98.7</v>
      </c>
      <c r="H388" s="65">
        <v>0.84</v>
      </c>
      <c r="I388" s="65">
        <v>0.63</v>
      </c>
      <c r="J388" s="66">
        <v>21.63</v>
      </c>
      <c r="K388" s="52">
        <v>338</v>
      </c>
      <c r="L388" s="51">
        <v>18.309999999999999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715</v>
      </c>
      <c r="G391" s="21">
        <f>SUM(G384:G390)</f>
        <v>659.7</v>
      </c>
      <c r="H391" s="21">
        <f>SUM(H384:H390)</f>
        <v>16.8</v>
      </c>
      <c r="I391" s="21">
        <f>SUM(I384:I390)</f>
        <v>18.52</v>
      </c>
      <c r="J391" s="21">
        <f>SUM(J384:J390)</f>
        <v>124.85</v>
      </c>
      <c r="K391" s="27"/>
      <c r="L391" s="21">
        <f>SUM(L384:L390)</f>
        <v>66.22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0">SUM(G392:G394)</f>
        <v>0</v>
      </c>
      <c r="H395" s="21">
        <f t="shared" ref="H395" si="271">SUM(H392:H394)</f>
        <v>0</v>
      </c>
      <c r="I395" s="21">
        <f t="shared" ref="I395" si="272">SUM(I392:I394)</f>
        <v>0</v>
      </c>
      <c r="J395" s="21">
        <f t="shared" ref="J395" si="273">SUM(J392:J394)</f>
        <v>0</v>
      </c>
      <c r="K395" s="27"/>
      <c r="L395" s="21">
        <f t="shared" ref="L395" ca="1" si="274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75">SUM(G396:G404)</f>
        <v>0</v>
      </c>
      <c r="H405" s="21">
        <f t="shared" ref="H405" si="276">SUM(H396:H404)</f>
        <v>0</v>
      </c>
      <c r="I405" s="21">
        <f t="shared" ref="I405" si="277">SUM(I396:I404)</f>
        <v>0</v>
      </c>
      <c r="J405" s="21">
        <f t="shared" ref="J405" si="278">SUM(J396:J404)</f>
        <v>0</v>
      </c>
      <c r="K405" s="27"/>
      <c r="L405" s="21">
        <f t="shared" ref="L405" ca="1" si="279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0">SUM(G406:G409)</f>
        <v>0</v>
      </c>
      <c r="H410" s="21">
        <f t="shared" ref="H410" si="281">SUM(H406:H409)</f>
        <v>0</v>
      </c>
      <c r="I410" s="21">
        <f t="shared" ref="I410" si="282">SUM(I406:I409)</f>
        <v>0</v>
      </c>
      <c r="J410" s="21">
        <f t="shared" ref="J410" si="283">SUM(J406:J409)</f>
        <v>0</v>
      </c>
      <c r="K410" s="27"/>
      <c r="L410" s="21">
        <f t="shared" ref="L410" ca="1" si="28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5">SUM(G411:G416)</f>
        <v>0</v>
      </c>
      <c r="H417" s="21">
        <f t="shared" ref="H417" si="286">SUM(H411:H416)</f>
        <v>0</v>
      </c>
      <c r="I417" s="21">
        <f t="shared" ref="I417" si="287">SUM(I411:I416)</f>
        <v>0</v>
      </c>
      <c r="J417" s="21">
        <f t="shared" ref="J417" si="288">SUM(J411:J416)</f>
        <v>0</v>
      </c>
      <c r="K417" s="27"/>
      <c r="L417" s="21">
        <f t="shared" ref="L417" ca="1" si="289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0">SUM(G418:G423)</f>
        <v>0</v>
      </c>
      <c r="H424" s="21">
        <f t="shared" ref="H424" si="291">SUM(H418:H423)</f>
        <v>0</v>
      </c>
      <c r="I424" s="21">
        <f t="shared" ref="I424" si="292">SUM(I418:I423)</f>
        <v>0</v>
      </c>
      <c r="J424" s="21">
        <f t="shared" ref="J424" si="293">SUM(J418:J423)</f>
        <v>0</v>
      </c>
      <c r="K424" s="27"/>
      <c r="L424" s="21">
        <f t="shared" ref="L424" ca="1" si="294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8" t="s">
        <v>4</v>
      </c>
      <c r="D425" s="69"/>
      <c r="E425" s="33"/>
      <c r="F425" s="34">
        <f>F391+F395+F405+F410+F417+F424</f>
        <v>715</v>
      </c>
      <c r="G425" s="34">
        <f t="shared" ref="G425" si="295">G391+G395+G405+G410+G417+G424</f>
        <v>659.7</v>
      </c>
      <c r="H425" s="34">
        <f t="shared" ref="H425" si="296">H391+H395+H405+H410+H417+H424</f>
        <v>16.8</v>
      </c>
      <c r="I425" s="34">
        <f t="shared" ref="I425" si="297">I391+I395+I405+I410+I417+I424</f>
        <v>18.52</v>
      </c>
      <c r="J425" s="34">
        <f t="shared" ref="J425" si="298">J391+J395+J405+J410+J417+J424</f>
        <v>124.85</v>
      </c>
      <c r="K425" s="35"/>
      <c r="L425" s="34">
        <f t="shared" ref="L425" ca="1" si="299">L391+L395+L405+L410+L417+L424</f>
        <v>0</v>
      </c>
    </row>
    <row r="426" spans="1:12" ht="30" x14ac:dyDescent="0.25">
      <c r="A426" s="22">
        <v>2</v>
      </c>
      <c r="B426" s="23">
        <v>4</v>
      </c>
      <c r="C426" s="24" t="s">
        <v>20</v>
      </c>
      <c r="D426" s="5" t="s">
        <v>21</v>
      </c>
      <c r="E426" s="58" t="s">
        <v>75</v>
      </c>
      <c r="F426" s="59">
        <v>200</v>
      </c>
      <c r="G426" s="59">
        <v>273.45</v>
      </c>
      <c r="H426" s="59">
        <v>21</v>
      </c>
      <c r="I426" s="59">
        <v>9</v>
      </c>
      <c r="J426" s="60">
        <v>30</v>
      </c>
      <c r="K426" s="49">
        <v>309</v>
      </c>
      <c r="L426" s="48">
        <v>22.4</v>
      </c>
    </row>
    <row r="427" spans="1:12" ht="15" x14ac:dyDescent="0.25">
      <c r="A427" s="25"/>
      <c r="B427" s="16"/>
      <c r="C427" s="11"/>
      <c r="D427" s="6"/>
      <c r="E427" s="61" t="s">
        <v>48</v>
      </c>
      <c r="F427" s="62">
        <v>50</v>
      </c>
      <c r="G427" s="62">
        <v>11</v>
      </c>
      <c r="H427" s="62">
        <v>1</v>
      </c>
      <c r="I427" s="62">
        <v>0</v>
      </c>
      <c r="J427" s="63">
        <v>2</v>
      </c>
      <c r="K427" s="52">
        <v>71</v>
      </c>
      <c r="L427" s="51">
        <v>4.2</v>
      </c>
    </row>
    <row r="428" spans="1:12" ht="15" x14ac:dyDescent="0.25">
      <c r="A428" s="25"/>
      <c r="B428" s="16"/>
      <c r="C428" s="11"/>
      <c r="D428" s="7" t="s">
        <v>22</v>
      </c>
      <c r="E428" s="61" t="s">
        <v>76</v>
      </c>
      <c r="F428" s="62">
        <v>250</v>
      </c>
      <c r="G428" s="62">
        <v>119</v>
      </c>
      <c r="H428" s="62">
        <v>4.01</v>
      </c>
      <c r="I428" s="62">
        <v>4</v>
      </c>
      <c r="J428" s="63">
        <v>18</v>
      </c>
      <c r="K428" s="52">
        <v>377</v>
      </c>
      <c r="L428" s="51">
        <v>9.93</v>
      </c>
    </row>
    <row r="429" spans="1:12" ht="15" x14ac:dyDescent="0.25">
      <c r="A429" s="25"/>
      <c r="B429" s="16"/>
      <c r="C429" s="11"/>
      <c r="D429" s="7" t="s">
        <v>23</v>
      </c>
      <c r="E429" s="61" t="s">
        <v>77</v>
      </c>
      <c r="F429" s="62">
        <v>88</v>
      </c>
      <c r="G429" s="62">
        <v>225.32</v>
      </c>
      <c r="H429" s="62">
        <v>10</v>
      </c>
      <c r="I429" s="62">
        <v>6</v>
      </c>
      <c r="J429" s="63">
        <v>38</v>
      </c>
      <c r="K429" s="52" t="s">
        <v>50</v>
      </c>
      <c r="L429" s="51">
        <v>13.75</v>
      </c>
    </row>
    <row r="430" spans="1:12" ht="15.75" thickBot="1" x14ac:dyDescent="0.3">
      <c r="A430" s="25"/>
      <c r="B430" s="16"/>
      <c r="C430" s="11"/>
      <c r="D430" s="7" t="s">
        <v>24</v>
      </c>
      <c r="E430" s="64" t="s">
        <v>51</v>
      </c>
      <c r="F430" s="65">
        <v>120</v>
      </c>
      <c r="G430" s="65">
        <v>47</v>
      </c>
      <c r="H430" s="65">
        <v>0</v>
      </c>
      <c r="I430" s="65">
        <v>0</v>
      </c>
      <c r="J430" s="66">
        <v>10</v>
      </c>
      <c r="K430" s="52">
        <v>338</v>
      </c>
      <c r="L430" s="51">
        <v>15.94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708</v>
      </c>
      <c r="G433" s="21">
        <f t="shared" ref="G433" si="300">SUM(G426:G432)</f>
        <v>675.77</v>
      </c>
      <c r="H433" s="21">
        <f t="shared" ref="H433" si="301">SUM(H426:H432)</f>
        <v>36.01</v>
      </c>
      <c r="I433" s="21">
        <f t="shared" ref="I433" si="302">SUM(I426:I432)</f>
        <v>19</v>
      </c>
      <c r="J433" s="21">
        <f t="shared" ref="J433" si="303">SUM(J426:J432)</f>
        <v>98</v>
      </c>
      <c r="K433" s="27"/>
      <c r="L433" s="21">
        <f t="shared" ref="L433" si="304">SUM(L426:L432)</f>
        <v>66.22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5">SUM(G434:G436)</f>
        <v>0</v>
      </c>
      <c r="H437" s="21">
        <f t="shared" ref="H437" si="306">SUM(H434:H436)</f>
        <v>0</v>
      </c>
      <c r="I437" s="21">
        <f t="shared" ref="I437" si="307">SUM(I434:I436)</f>
        <v>0</v>
      </c>
      <c r="J437" s="21">
        <f t="shared" ref="J437" si="308">SUM(J434:J436)</f>
        <v>0</v>
      </c>
      <c r="K437" s="27"/>
      <c r="L437" s="21">
        <f t="shared" ref="L437" ca="1" si="309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10">SUM(G438:G446)</f>
        <v>0</v>
      </c>
      <c r="H447" s="21">
        <f t="shared" ref="H447" si="311">SUM(H438:H446)</f>
        <v>0</v>
      </c>
      <c r="I447" s="21">
        <f t="shared" ref="I447" si="312">SUM(I438:I446)</f>
        <v>0</v>
      </c>
      <c r="J447" s="21">
        <f t="shared" ref="J447" si="313">SUM(J438:J446)</f>
        <v>0</v>
      </c>
      <c r="K447" s="27"/>
      <c r="L447" s="21">
        <f t="shared" ref="L447" ca="1" si="314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5">SUM(G448:G451)</f>
        <v>0</v>
      </c>
      <c r="H452" s="21">
        <f t="shared" ref="H452" si="316">SUM(H448:H451)</f>
        <v>0</v>
      </c>
      <c r="I452" s="21">
        <f t="shared" ref="I452" si="317">SUM(I448:I451)</f>
        <v>0</v>
      </c>
      <c r="J452" s="21">
        <f t="shared" ref="J452" si="318">SUM(J448:J451)</f>
        <v>0</v>
      </c>
      <c r="K452" s="27"/>
      <c r="L452" s="21">
        <f t="shared" ref="L452" ca="1" si="319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0">SUM(G453:G458)</f>
        <v>0</v>
      </c>
      <c r="H459" s="21">
        <f t="shared" ref="H459" si="321">SUM(H453:H458)</f>
        <v>0</v>
      </c>
      <c r="I459" s="21">
        <f t="shared" ref="I459" si="322">SUM(I453:I458)</f>
        <v>0</v>
      </c>
      <c r="J459" s="21">
        <f t="shared" ref="J459" si="323">SUM(J453:J458)</f>
        <v>0</v>
      </c>
      <c r="K459" s="27"/>
      <c r="L459" s="21">
        <f t="shared" ref="L459" ca="1" si="324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5">SUM(G460:G465)</f>
        <v>0</v>
      </c>
      <c r="H466" s="21">
        <f t="shared" ref="H466" si="326">SUM(H460:H465)</f>
        <v>0</v>
      </c>
      <c r="I466" s="21">
        <f t="shared" ref="I466" si="327">SUM(I460:I465)</f>
        <v>0</v>
      </c>
      <c r="J466" s="21">
        <f t="shared" ref="J466" si="328">SUM(J460:J465)</f>
        <v>0</v>
      </c>
      <c r="K466" s="27"/>
      <c r="L466" s="21">
        <f t="shared" ref="L466" ca="1" si="329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8" t="s">
        <v>4</v>
      </c>
      <c r="D467" s="69"/>
      <c r="E467" s="33"/>
      <c r="F467" s="34">
        <f>F433+F437+F447+F452+F459+F466</f>
        <v>708</v>
      </c>
      <c r="G467" s="34">
        <f t="shared" ref="G467" si="330">G433+G437+G447+G452+G459+G466</f>
        <v>675.77</v>
      </c>
      <c r="H467" s="34">
        <f t="shared" ref="H467" si="331">H433+H437+H447+H452+H459+H466</f>
        <v>36.01</v>
      </c>
      <c r="I467" s="34">
        <f t="shared" ref="I467" si="332">I433+I437+I447+I452+I459+I466</f>
        <v>19</v>
      </c>
      <c r="J467" s="34">
        <f t="shared" ref="J467" si="333">J433+J437+J447+J452+J459+J466</f>
        <v>98</v>
      </c>
      <c r="K467" s="35"/>
      <c r="L467" s="34">
        <f t="shared" ref="L467" ca="1" si="334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58" t="s">
        <v>65</v>
      </c>
      <c r="F468" s="59">
        <v>200</v>
      </c>
      <c r="G468" s="59">
        <v>245</v>
      </c>
      <c r="H468" s="59">
        <v>5.96</v>
      </c>
      <c r="I468" s="59">
        <v>10.46</v>
      </c>
      <c r="J468" s="60">
        <v>31.61</v>
      </c>
      <c r="K468" s="49">
        <v>181</v>
      </c>
      <c r="L468" s="48">
        <v>10.17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61" t="s">
        <v>78</v>
      </c>
      <c r="F470" s="62">
        <v>250</v>
      </c>
      <c r="G470" s="62">
        <v>264</v>
      </c>
      <c r="H470" s="62">
        <v>4.54</v>
      </c>
      <c r="I470" s="62">
        <v>2.36</v>
      </c>
      <c r="J470" s="63">
        <v>55.6</v>
      </c>
      <c r="K470" s="52">
        <v>377.42099999999999</v>
      </c>
      <c r="L470" s="51">
        <v>21.81</v>
      </c>
    </row>
    <row r="471" spans="1:12" ht="15" x14ac:dyDescent="0.25">
      <c r="A471" s="25"/>
      <c r="B471" s="16"/>
      <c r="C471" s="11"/>
      <c r="D471" s="7" t="s">
        <v>23</v>
      </c>
      <c r="E471" s="61" t="s">
        <v>58</v>
      </c>
      <c r="F471" s="62">
        <v>58</v>
      </c>
      <c r="G471" s="62">
        <v>142.41999999999999</v>
      </c>
      <c r="H471" s="62">
        <v>6.45</v>
      </c>
      <c r="I471" s="62">
        <v>5.04</v>
      </c>
      <c r="J471" s="63">
        <v>16.55</v>
      </c>
      <c r="K471" s="52" t="s">
        <v>59</v>
      </c>
      <c r="L471" s="51">
        <v>17.68</v>
      </c>
    </row>
    <row r="472" spans="1:12" ht="15.75" thickBot="1" x14ac:dyDescent="0.3">
      <c r="A472" s="25"/>
      <c r="B472" s="16"/>
      <c r="C472" s="11"/>
      <c r="D472" s="7" t="s">
        <v>24</v>
      </c>
      <c r="E472" s="64" t="s">
        <v>51</v>
      </c>
      <c r="F472" s="65">
        <v>160</v>
      </c>
      <c r="G472" s="65">
        <v>75.2</v>
      </c>
      <c r="H472" s="65">
        <v>0.84</v>
      </c>
      <c r="I472" s="65">
        <v>0.63</v>
      </c>
      <c r="J472" s="66">
        <v>16</v>
      </c>
      <c r="K472" s="52">
        <v>338</v>
      </c>
      <c r="L472" s="51">
        <v>16.559999999999999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668</v>
      </c>
      <c r="G475" s="21">
        <f t="shared" ref="G475" si="335">SUM(G468:G474)</f>
        <v>726.62</v>
      </c>
      <c r="H475" s="21">
        <f t="shared" ref="H475" si="336">SUM(H468:H474)</f>
        <v>17.79</v>
      </c>
      <c r="I475" s="21">
        <f t="shared" ref="I475" si="337">SUM(I468:I474)</f>
        <v>18.489999999999998</v>
      </c>
      <c r="J475" s="21">
        <f t="shared" ref="J475" si="338">SUM(J468:J474)</f>
        <v>119.76</v>
      </c>
      <c r="K475" s="27"/>
      <c r="L475" s="21">
        <f t="shared" ref="L475:L517" si="339">SUM(L468:L474)</f>
        <v>66.22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0">SUM(G476:G478)</f>
        <v>0</v>
      </c>
      <c r="H479" s="21">
        <f t="shared" ref="H479" si="341">SUM(H476:H478)</f>
        <v>0</v>
      </c>
      <c r="I479" s="21">
        <f t="shared" ref="I479" si="342">SUM(I476:I478)</f>
        <v>0</v>
      </c>
      <c r="J479" s="21">
        <f t="shared" ref="J479" si="343">SUM(J476:J478)</f>
        <v>0</v>
      </c>
      <c r="K479" s="27"/>
      <c r="L479" s="21">
        <f t="shared" ref="L479" ca="1" si="344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5">SUM(G480:G488)</f>
        <v>0</v>
      </c>
      <c r="H489" s="21">
        <f t="shared" ref="H489" si="346">SUM(H480:H488)</f>
        <v>0</v>
      </c>
      <c r="I489" s="21">
        <f t="shared" ref="I489" si="347">SUM(I480:I488)</f>
        <v>0</v>
      </c>
      <c r="J489" s="21">
        <f t="shared" ref="J489" si="348">SUM(J480:J488)</f>
        <v>0</v>
      </c>
      <c r="K489" s="27"/>
      <c r="L489" s="21">
        <f t="shared" ref="L489" ca="1" si="349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0">SUM(G490:G493)</f>
        <v>0</v>
      </c>
      <c r="H494" s="21">
        <f t="shared" ref="H494" si="351">SUM(H490:H493)</f>
        <v>0</v>
      </c>
      <c r="I494" s="21">
        <f t="shared" ref="I494" si="352">SUM(I490:I493)</f>
        <v>0</v>
      </c>
      <c r="J494" s="21">
        <f t="shared" ref="J494" si="353">SUM(J490:J493)</f>
        <v>0</v>
      </c>
      <c r="K494" s="27"/>
      <c r="L494" s="21">
        <f t="shared" ref="L494" ca="1" si="354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5">SUM(G495:G500)</f>
        <v>0</v>
      </c>
      <c r="H501" s="21">
        <f t="shared" ref="H501" si="356">SUM(H495:H500)</f>
        <v>0</v>
      </c>
      <c r="I501" s="21">
        <f t="shared" ref="I501" si="357">SUM(I495:I500)</f>
        <v>0</v>
      </c>
      <c r="J501" s="21">
        <f t="shared" ref="J501" si="358">SUM(J495:J500)</f>
        <v>0</v>
      </c>
      <c r="K501" s="27"/>
      <c r="L501" s="21">
        <f t="shared" ref="L501" ca="1" si="359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0">SUM(G502:G507)</f>
        <v>0</v>
      </c>
      <c r="H508" s="21">
        <f t="shared" ref="H508" si="361">SUM(H502:H507)</f>
        <v>0</v>
      </c>
      <c r="I508" s="21">
        <f t="shared" ref="I508" si="362">SUM(I502:I507)</f>
        <v>0</v>
      </c>
      <c r="J508" s="21">
        <f t="shared" ref="J508" si="363">SUM(J502:J507)</f>
        <v>0</v>
      </c>
      <c r="K508" s="27"/>
      <c r="L508" s="21">
        <f t="shared" ref="L508" ca="1" si="364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8" t="s">
        <v>4</v>
      </c>
      <c r="D509" s="69"/>
      <c r="E509" s="33"/>
      <c r="F509" s="34">
        <f>F475+F479+F489+F494+F501+F508</f>
        <v>668</v>
      </c>
      <c r="G509" s="34">
        <f t="shared" ref="G509" si="365">G475+G479+G489+G494+G501+G508</f>
        <v>726.62</v>
      </c>
      <c r="H509" s="34">
        <f t="shared" ref="H509" si="366">H475+H479+H489+H494+H501+H508</f>
        <v>17.79</v>
      </c>
      <c r="I509" s="34">
        <f t="shared" ref="I509" si="367">I475+I479+I489+I494+I501+I508</f>
        <v>18.489999999999998</v>
      </c>
      <c r="J509" s="34">
        <f t="shared" ref="J509" si="368">J475+J479+J489+J494+J501+J508</f>
        <v>119.76</v>
      </c>
      <c r="K509" s="35"/>
      <c r="L509" s="34">
        <f t="shared" ref="L509" ca="1" si="369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0">SUM(G510:G516)</f>
        <v>0</v>
      </c>
      <c r="H517" s="21">
        <f t="shared" ref="H517" si="371">SUM(H510:H516)</f>
        <v>0</v>
      </c>
      <c r="I517" s="21">
        <f t="shared" ref="I517" si="372">SUM(I510:I516)</f>
        <v>0</v>
      </c>
      <c r="J517" s="21">
        <f t="shared" ref="J517" si="373">SUM(J510:J516)</f>
        <v>0</v>
      </c>
      <c r="K517" s="27"/>
      <c r="L517" s="21">
        <f t="shared" si="339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4">SUM(G518:G520)</f>
        <v>0</v>
      </c>
      <c r="H521" s="21">
        <f t="shared" ref="H521" si="375">SUM(H518:H520)</f>
        <v>0</v>
      </c>
      <c r="I521" s="21">
        <f t="shared" ref="I521" si="376">SUM(I518:I520)</f>
        <v>0</v>
      </c>
      <c r="J521" s="21">
        <f t="shared" ref="J521" si="377">SUM(J518:J520)</f>
        <v>0</v>
      </c>
      <c r="K521" s="27"/>
      <c r="L521" s="21">
        <f t="shared" ref="L521" ca="1" si="378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9">SUM(G522:G530)</f>
        <v>0</v>
      </c>
      <c r="H531" s="21">
        <f t="shared" ref="H531" si="380">SUM(H522:H530)</f>
        <v>0</v>
      </c>
      <c r="I531" s="21">
        <f t="shared" ref="I531" si="381">SUM(I522:I530)</f>
        <v>0</v>
      </c>
      <c r="J531" s="21">
        <f t="shared" ref="J531" si="382">SUM(J522:J530)</f>
        <v>0</v>
      </c>
      <c r="K531" s="27"/>
      <c r="L531" s="21">
        <f t="shared" ref="L531" ca="1" si="383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4">SUM(G532:G535)</f>
        <v>0</v>
      </c>
      <c r="H536" s="21">
        <f t="shared" ref="H536" si="385">SUM(H532:H535)</f>
        <v>0</v>
      </c>
      <c r="I536" s="21">
        <f t="shared" ref="I536" si="386">SUM(I532:I535)</f>
        <v>0</v>
      </c>
      <c r="J536" s="21">
        <f t="shared" ref="J536" si="387">SUM(J532:J535)</f>
        <v>0</v>
      </c>
      <c r="K536" s="27"/>
      <c r="L536" s="21">
        <f t="shared" ref="L536" ca="1" si="388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9">SUM(G537:G542)</f>
        <v>0</v>
      </c>
      <c r="H543" s="21">
        <f t="shared" ref="H543" si="390">SUM(H537:H542)</f>
        <v>0</v>
      </c>
      <c r="I543" s="21">
        <f t="shared" ref="I543" si="391">SUM(I537:I542)</f>
        <v>0</v>
      </c>
      <c r="J543" s="21">
        <f t="shared" ref="J543" si="392">SUM(J537:J542)</f>
        <v>0</v>
      </c>
      <c r="K543" s="27"/>
      <c r="L543" s="21">
        <f t="shared" ref="L543" ca="1" si="393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4">SUM(G544:G549)</f>
        <v>0</v>
      </c>
      <c r="H550" s="21">
        <f t="shared" ref="H550" si="395">SUM(H544:H549)</f>
        <v>0</v>
      </c>
      <c r="I550" s="21">
        <f t="shared" ref="I550" si="396">SUM(I544:I549)</f>
        <v>0</v>
      </c>
      <c r="J550" s="21">
        <f t="shared" ref="J550" si="397">SUM(J544:J549)</f>
        <v>0</v>
      </c>
      <c r="K550" s="27"/>
      <c r="L550" s="21">
        <f t="shared" ref="L550" ca="1" si="398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8" t="s">
        <v>4</v>
      </c>
      <c r="D551" s="69"/>
      <c r="E551" s="33"/>
      <c r="F551" s="34">
        <f>F517+F521+F531+F536+F543+F550</f>
        <v>0</v>
      </c>
      <c r="G551" s="34">
        <f t="shared" ref="G551" si="399">G517+G521+G531+G536+G543+G550</f>
        <v>0</v>
      </c>
      <c r="H551" s="34">
        <f t="shared" ref="H551" si="400">H517+H521+H531+H536+H543+H550</f>
        <v>0</v>
      </c>
      <c r="I551" s="34">
        <f t="shared" ref="I551" si="401">I517+I521+I531+I536+I543+I550</f>
        <v>0</v>
      </c>
      <c r="J551" s="34">
        <f t="shared" ref="J551" si="402">J517+J521+J531+J536+J543+J550</f>
        <v>0</v>
      </c>
      <c r="K551" s="35"/>
      <c r="L551" s="34">
        <f t="shared" ref="L551" ca="1" si="403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4">SUM(G552:G558)</f>
        <v>0</v>
      </c>
      <c r="H559" s="21">
        <f t="shared" ref="H559" si="405">SUM(H552:H558)</f>
        <v>0</v>
      </c>
      <c r="I559" s="21">
        <f t="shared" ref="I559" si="406">SUM(I552:I558)</f>
        <v>0</v>
      </c>
      <c r="J559" s="21">
        <f t="shared" ref="J559" si="407">SUM(J552:J558)</f>
        <v>0</v>
      </c>
      <c r="K559" s="27"/>
      <c r="L559" s="21">
        <f t="shared" ref="L559" si="408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9">SUM(G560:G562)</f>
        <v>0</v>
      </c>
      <c r="H563" s="21">
        <f t="shared" ref="H563" si="410">SUM(H560:H562)</f>
        <v>0</v>
      </c>
      <c r="I563" s="21">
        <f t="shared" ref="I563" si="411">SUM(I560:I562)</f>
        <v>0</v>
      </c>
      <c r="J563" s="21">
        <f t="shared" ref="J563" si="412">SUM(J560:J562)</f>
        <v>0</v>
      </c>
      <c r="K563" s="27"/>
      <c r="L563" s="21">
        <f t="shared" ref="L563" ca="1" si="41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4">SUM(G564:G572)</f>
        <v>0</v>
      </c>
      <c r="H573" s="21">
        <f t="shared" ref="H573" si="415">SUM(H564:H572)</f>
        <v>0</v>
      </c>
      <c r="I573" s="21">
        <f t="shared" ref="I573" si="416">SUM(I564:I572)</f>
        <v>0</v>
      </c>
      <c r="J573" s="21">
        <f t="shared" ref="J573" si="417">SUM(J564:J572)</f>
        <v>0</v>
      </c>
      <c r="K573" s="27"/>
      <c r="L573" s="21">
        <f t="shared" ref="L573" ca="1" si="418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9">SUM(G574:G577)</f>
        <v>0</v>
      </c>
      <c r="H578" s="21">
        <f t="shared" ref="H578" si="420">SUM(H574:H577)</f>
        <v>0</v>
      </c>
      <c r="I578" s="21">
        <f t="shared" ref="I578" si="421">SUM(I574:I577)</f>
        <v>0</v>
      </c>
      <c r="J578" s="21">
        <f t="shared" ref="J578" si="422">SUM(J574:J577)</f>
        <v>0</v>
      </c>
      <c r="K578" s="27"/>
      <c r="L578" s="21">
        <f t="shared" ref="L578" ca="1" si="423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4">SUM(G579:G584)</f>
        <v>0</v>
      </c>
      <c r="H585" s="21">
        <f t="shared" ref="H585" si="425">SUM(H579:H584)</f>
        <v>0</v>
      </c>
      <c r="I585" s="21">
        <f t="shared" ref="I585" si="426">SUM(I579:I584)</f>
        <v>0</v>
      </c>
      <c r="J585" s="21">
        <f t="shared" ref="J585" si="427">SUM(J579:J584)</f>
        <v>0</v>
      </c>
      <c r="K585" s="27"/>
      <c r="L585" s="21">
        <f t="shared" ref="L585" ca="1" si="428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9">SUM(G586:G591)</f>
        <v>0</v>
      </c>
      <c r="H592" s="21">
        <f t="shared" ref="H592" si="430">SUM(H586:H591)</f>
        <v>0</v>
      </c>
      <c r="I592" s="21">
        <f t="shared" ref="I592" si="431">SUM(I586:I591)</f>
        <v>0</v>
      </c>
      <c r="J592" s="21">
        <f t="shared" ref="J592" si="432">SUM(J586:J591)</f>
        <v>0</v>
      </c>
      <c r="K592" s="27"/>
      <c r="L592" s="21">
        <f t="shared" ref="L592" ca="1" si="433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3" t="s">
        <v>4</v>
      </c>
      <c r="D593" s="74"/>
      <c r="E593" s="39"/>
      <c r="F593" s="40">
        <f>F559+F563+F573+F578+F585+F592</f>
        <v>0</v>
      </c>
      <c r="G593" s="40">
        <f t="shared" ref="G593" si="434">G559+G563+G573+G578+G585+G592</f>
        <v>0</v>
      </c>
      <c r="H593" s="40">
        <f t="shared" ref="H593" si="435">H559+H563+H573+H578+H585+H592</f>
        <v>0</v>
      </c>
      <c r="I593" s="40">
        <f t="shared" ref="I593" si="436">I559+I563+I573+I578+I585+I592</f>
        <v>0</v>
      </c>
      <c r="J593" s="40">
        <f t="shared" ref="J593" si="437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5" t="s">
        <v>5</v>
      </c>
      <c r="D594" s="75"/>
      <c r="E594" s="7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678.3</v>
      </c>
      <c r="G594" s="42">
        <f t="shared" ref="G594:L594" si="43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739.15300000000002</v>
      </c>
      <c r="H594" s="42">
        <f t="shared" si="438"/>
        <v>26.6798</v>
      </c>
      <c r="I594" s="42">
        <f t="shared" si="438"/>
        <v>19.864800000000002</v>
      </c>
      <c r="J594" s="42">
        <f t="shared" si="438"/>
        <v>118.26159999999997</v>
      </c>
      <c r="K594" s="42"/>
      <c r="L594" s="42" t="e">
        <f t="shared" ca="1" si="438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2023-10-16T07:53:17Z</dcterms:modified>
</cp:coreProperties>
</file>